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青年" sheetId="2" r:id="rId1"/>
    <sheet name="新榜" sheetId="3" r:id="rId2"/>
  </sheets>
  <definedNames>
    <definedName name="_xlnm.Print_Area" localSheetId="0">青年!$A:$W</definedName>
    <definedName name="_xlnm.Print_Area" localSheetId="1">新榜!$A:$W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<sst xmlns="http://schemas.openxmlformats.org/spreadsheetml/2006/main" count="156" uniqueCount="79">
  <si>
    <t>会泽县2024年职业技能培训费、鉴定费补贴及生活费补贴申报情况统计表（二）</t>
  </si>
  <si>
    <t>单位：会泽县劳动就业管理服务中心</t>
  </si>
  <si>
    <t>培训机构：曲靖市青年职业培训学校有限公司</t>
  </si>
  <si>
    <t>序号</t>
  </si>
  <si>
    <t>培训地点</t>
  </si>
  <si>
    <t>班级名称</t>
  </si>
  <si>
    <t>培训工种</t>
  </si>
  <si>
    <t>培训起止时间</t>
  </si>
  <si>
    <t>培训合格人数（人）</t>
  </si>
  <si>
    <t>培训补贴标准</t>
  </si>
  <si>
    <t>脱贫劳动力培训补贴标准（上浮20%）</t>
  </si>
  <si>
    <t>拨付比例</t>
  </si>
  <si>
    <t>鉴定补贴标准</t>
  </si>
  <si>
    <t>培训补贴金额</t>
  </si>
  <si>
    <t>生活费补贴
金额（元）</t>
  </si>
  <si>
    <t>备注</t>
  </si>
  <si>
    <t>培训
补贴
金额（元）</t>
  </si>
  <si>
    <t>鉴定
补贴
金额（元）</t>
  </si>
  <si>
    <t>合计补贴金额（元）</t>
  </si>
  <si>
    <t>开始时间</t>
  </si>
  <si>
    <t>结束时间</t>
  </si>
  <si>
    <t>脱贫劳动力（人）</t>
  </si>
  <si>
    <t>非脱贫劳动力（人）</t>
  </si>
  <si>
    <t>脱贫劳动力补贴金额（元）</t>
  </si>
  <si>
    <t>非脱贫劳动力补贴金额（元）</t>
  </si>
  <si>
    <t>钟屏街道鱼洞社区</t>
  </si>
  <si>
    <t>2024年会泽县钟屏街道鱼洞社区网络创业培训（直播）1班</t>
  </si>
  <si>
    <t>网络创业培训（直播）</t>
  </si>
  <si>
    <t>2024-03-27</t>
  </si>
  <si>
    <t>2024-04-02</t>
  </si>
  <si>
    <t>钟屏街道泽兴社区</t>
  </si>
  <si>
    <t>2024年会泽县钟屏街道泽兴社区网络创业培训（直播）2班</t>
  </si>
  <si>
    <t>以礼街道河滨社区</t>
  </si>
  <si>
    <t>2024年会泽县以礼街道河滨社区网络创业培训（直播）3班</t>
  </si>
  <si>
    <t>2024-04-09</t>
  </si>
  <si>
    <t>2024-04-15</t>
  </si>
  <si>
    <t>2024年会泽县以礼街道河滨社区网络创业培训（直播）4班</t>
  </si>
  <si>
    <t>待补镇待补社区</t>
  </si>
  <si>
    <t>2024年会泽县待补镇待补社区网络创业培训（直播）5班</t>
  </si>
  <si>
    <t>2024-04-10</t>
  </si>
  <si>
    <t>2024-04-16</t>
  </si>
  <si>
    <t>钟屏街道思源社区</t>
  </si>
  <si>
    <t>2024年会泽县钟屏街道思源社区网络创业培训（直播）6班</t>
  </si>
  <si>
    <t>钟屏街道木城社区</t>
  </si>
  <si>
    <t>2024年会泽县钟屏街道木城社区网络创业培训（直播）7班</t>
  </si>
  <si>
    <t>2024-04-17</t>
  </si>
  <si>
    <t>2024-04-23</t>
  </si>
  <si>
    <t>2024年会泽县钟屏街道泽兴社区网络创业培训（直播）8班</t>
  </si>
  <si>
    <t>2024-04-19</t>
  </si>
  <si>
    <t>2024-04-25</t>
  </si>
  <si>
    <t>钟屏街道双河社区</t>
  </si>
  <si>
    <t>2024年会泽县钟屏街道双河社区SYB培训9班</t>
  </si>
  <si>
    <t>SYB培训</t>
  </si>
  <si>
    <t>2024-04-20</t>
  </si>
  <si>
    <t>2024-04-26</t>
  </si>
  <si>
    <t>2024年会泽县以礼街道河滨社区SYB培训10班</t>
  </si>
  <si>
    <t>2024-04-24</t>
  </si>
  <si>
    <t>2024-04-30</t>
  </si>
  <si>
    <t>合计</t>
  </si>
  <si>
    <t>-</t>
  </si>
  <si>
    <t>培训机构：曲靖市新榜职业技能培训学校</t>
  </si>
  <si>
    <t>迤车镇中河村</t>
  </si>
  <si>
    <t>2024年会泽县迤车镇中河村网络创业培训（直播版）1班</t>
  </si>
  <si>
    <t>迤车镇中寨村</t>
  </si>
  <si>
    <t>2024年会泽县迤车镇中寨村SYB培训2班</t>
  </si>
  <si>
    <t>以礼街道清水社区</t>
  </si>
  <si>
    <t>2024年会泽县以礼街道清水社区网络创业培训3班</t>
  </si>
  <si>
    <t>网络创业培训</t>
  </si>
  <si>
    <t>2024-04-13</t>
  </si>
  <si>
    <t>2024年会泽县以礼街道清水社区网络创业培训4班</t>
  </si>
  <si>
    <t>2024-04-14</t>
  </si>
  <si>
    <t>2024年会泽县以礼街道清水社区SYB培训5班</t>
  </si>
  <si>
    <t>2024-04-22</t>
  </si>
  <si>
    <t>2024年会泽县以礼街道清水社区网络创业培训（直播版）6班</t>
  </si>
  <si>
    <t>宝云街道泽瑞社区</t>
  </si>
  <si>
    <t>2024年会泽县宝云街道泽瑞社区网络创业培训7班</t>
  </si>
  <si>
    <t>2024-04-21</t>
  </si>
  <si>
    <t>2024-04-27</t>
  </si>
  <si>
    <t>2024年会泽县以礼街道清水社区网络创业培训（直播版）8班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</si>
</sst>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W19"/>
  <sheetViews>
    <sheetView workbookViewId="0">
      <pane ySplit="5" topLeftCell="A6" activePane="bottomLeft" state="frozen"/>
      <selection/>
      <selection pane="bottomLeft" activeCell="M26" sqref="M26"/>
    </sheetView>
  </sheetViews>
  <sheetFormatPr defaultColWidth="9" defaultRowHeight="14.25"/>
  <cols>
    <col min="1" max="1" width="5.5" style="1" customWidth="1"/>
    <col min="2" max="2" width="11.625" style="3" customWidth="1"/>
    <col min="3" max="3" width="25.625" style="1" customWidth="1"/>
    <col min="4" max="4" width="9.625" style="1" customWidth="1"/>
    <col min="5" max="6" width="10.625" style="4" customWidth="1"/>
    <col min="7" max="7" width="6" style="1" customWidth="1"/>
    <col min="8" max="8" width="6.125" style="1" customWidth="1"/>
    <col min="9" max="9" width="6.225" style="1" customWidth="1"/>
    <col min="10" max="10" width="6.25" style="1" customWidth="1"/>
    <col min="11" max="11" width="7.75" style="1" customWidth="1"/>
    <col min="12" max="12" width="5" style="1" customWidth="1"/>
    <col min="13" max="13" width="4.875" style="1" customWidth="1"/>
    <col min="14" max="14" width="7.625" style="1" customWidth="1"/>
    <col min="15" max="16" width="8.625" style="1" customWidth="1"/>
    <col min="17" max="17" width="6.125" style="1" customWidth="1"/>
    <col min="18" max="18" width="8.625" style="1" customWidth="1"/>
    <col min="19" max="19" width="7.125" style="1" customWidth="1"/>
    <col min="20" max="21" width="8.625" style="1" customWidth="1"/>
    <col min="22" max="22" width="7.375" style="1" customWidth="1"/>
    <col min="23" max="23" width="8.25" style="1" customWidth="1"/>
    <col min="24" max="16384" width="9" style="1"/>
  </cols>
  <sheetData>
    <row r="1" s="1" customFormat="1" ht="22.5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21" customHeight="1" spans="1:23">
      <c r="A2" s="3" t="s">
        <v>1</v>
      </c>
      <c r="B2" s="3"/>
      <c r="C2" s="3"/>
      <c r="D2" s="3"/>
      <c r="E2" s="3"/>
      <c r="F2" s="3"/>
      <c r="O2" s="29"/>
      <c r="P2" s="29"/>
      <c r="Q2" s="29"/>
      <c r="R2" s="40" t="s">
        <v>2</v>
      </c>
      <c r="S2" s="40"/>
      <c r="T2" s="40"/>
      <c r="U2" s="40"/>
      <c r="V2" s="40"/>
      <c r="W2" s="40"/>
    </row>
    <row r="3" s="2" customFormat="1" ht="14" customHeight="1" spans="1:23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9" t="s">
        <v>8</v>
      </c>
      <c r="H3" s="10"/>
      <c r="I3" s="30"/>
      <c r="J3" s="18" t="s">
        <v>9</v>
      </c>
      <c r="K3" s="30" t="s">
        <v>10</v>
      </c>
      <c r="L3" s="30" t="s">
        <v>11</v>
      </c>
      <c r="M3" s="31" t="s">
        <v>12</v>
      </c>
      <c r="N3" s="18" t="s">
        <v>13</v>
      </c>
      <c r="O3" s="18"/>
      <c r="P3" s="18"/>
      <c r="Q3" s="18"/>
      <c r="R3" s="18"/>
      <c r="S3" s="18"/>
      <c r="T3" s="18"/>
      <c r="U3" s="18"/>
      <c r="V3" s="6" t="s">
        <v>14</v>
      </c>
      <c r="W3" s="18" t="s">
        <v>15</v>
      </c>
    </row>
    <row r="4" s="2" customFormat="1" ht="15" customHeight="1" spans="1:23">
      <c r="A4" s="11"/>
      <c r="B4" s="11"/>
      <c r="C4" s="11"/>
      <c r="D4" s="11"/>
      <c r="E4" s="12"/>
      <c r="F4" s="13"/>
      <c r="G4" s="9"/>
      <c r="H4" s="14"/>
      <c r="I4" s="32"/>
      <c r="J4" s="18"/>
      <c r="K4" s="33"/>
      <c r="L4" s="33"/>
      <c r="M4" s="31"/>
      <c r="N4" s="34" t="s">
        <v>16</v>
      </c>
      <c r="O4" s="13"/>
      <c r="P4" s="32"/>
      <c r="Q4" s="2" t="s">
        <v>17</v>
      </c>
      <c r="R4" s="32"/>
      <c r="S4" s="34" t="s">
        <v>18</v>
      </c>
      <c r="T4" s="13"/>
      <c r="U4" s="41"/>
      <c r="V4" s="11"/>
      <c r="W4" s="18"/>
    </row>
    <row r="5" s="2" customFormat="1" ht="50" customHeight="1" spans="1:23">
      <c r="A5" s="15"/>
      <c r="B5" s="15"/>
      <c r="C5" s="15"/>
      <c r="D5" s="15"/>
      <c r="E5" s="16" t="s">
        <v>19</v>
      </c>
      <c r="F5" s="17" t="s">
        <v>20</v>
      </c>
      <c r="G5" s="9"/>
      <c r="H5" s="18" t="s">
        <v>21</v>
      </c>
      <c r="I5" s="18" t="s">
        <v>22</v>
      </c>
      <c r="J5" s="18"/>
      <c r="K5" s="32"/>
      <c r="L5" s="32"/>
      <c r="M5" s="31"/>
      <c r="N5" s="35"/>
      <c r="O5" s="18" t="s">
        <v>23</v>
      </c>
      <c r="P5" s="15" t="s">
        <v>24</v>
      </c>
      <c r="Q5" s="42"/>
      <c r="R5" s="18" t="s">
        <v>23</v>
      </c>
      <c r="S5" s="42"/>
      <c r="T5" s="9" t="s">
        <v>23</v>
      </c>
      <c r="U5" s="18" t="s">
        <v>24</v>
      </c>
      <c r="V5" s="15"/>
      <c r="W5" s="18"/>
    </row>
    <row r="6" s="2" customFormat="1" ht="25" customHeight="1" spans="1:23">
      <c r="A6" s="19">
        <v>1</v>
      </c>
      <c r="B6" s="20" t="s">
        <v>25</v>
      </c>
      <c r="C6" s="19" t="s">
        <v>26</v>
      </c>
      <c r="D6" s="21" t="s">
        <v>27</v>
      </c>
      <c r="E6" s="22" t="s">
        <v>28</v>
      </c>
      <c r="F6" s="22" t="s">
        <v>29</v>
      </c>
      <c r="G6" s="23">
        <v>27</v>
      </c>
      <c r="H6" s="24">
        <v>14</v>
      </c>
      <c r="I6" s="24">
        <f t="shared" ref="I6:I14" si="0">G6-H6</f>
        <v>13</v>
      </c>
      <c r="J6" s="24">
        <v>1500</v>
      </c>
      <c r="K6" s="23">
        <f t="shared" ref="K6:K15" si="1">J6*1.2</f>
        <v>1800</v>
      </c>
      <c r="L6" s="36">
        <v>1</v>
      </c>
      <c r="M6" s="23"/>
      <c r="N6" s="37">
        <f t="shared" ref="N6:N15" si="2">O6+P6</f>
        <v>44700</v>
      </c>
      <c r="O6" s="38">
        <f t="shared" ref="O6:O15" si="3">H6*K6*L6</f>
        <v>25200</v>
      </c>
      <c r="P6" s="38">
        <f t="shared" ref="P6:P15" si="4">I6*J6*L6</f>
        <v>19500</v>
      </c>
      <c r="Q6" s="38">
        <f t="shared" ref="Q6:Q15" si="5">G6*M6</f>
        <v>0</v>
      </c>
      <c r="R6" s="38">
        <f t="shared" ref="R6:R15" si="6">H6*M6</f>
        <v>0</v>
      </c>
      <c r="S6" s="38">
        <f t="shared" ref="S6:S15" si="7">N6+Q6</f>
        <v>44700</v>
      </c>
      <c r="T6" s="38">
        <f t="shared" ref="T6:T15" si="8">O6+R6</f>
        <v>25200</v>
      </c>
      <c r="U6" s="24">
        <f t="shared" ref="U6:U15" si="9">S6-T6</f>
        <v>19500</v>
      </c>
      <c r="V6" s="24">
        <v>5820</v>
      </c>
      <c r="W6" s="24"/>
    </row>
    <row r="7" s="2" customFormat="1" ht="25" customHeight="1" spans="1:23">
      <c r="A7" s="19">
        <v>2</v>
      </c>
      <c r="B7" s="20" t="s">
        <v>30</v>
      </c>
      <c r="C7" s="19" t="s">
        <v>31</v>
      </c>
      <c r="D7" s="21" t="s">
        <v>27</v>
      </c>
      <c r="E7" s="22" t="s">
        <v>28</v>
      </c>
      <c r="F7" s="22" t="s">
        <v>29</v>
      </c>
      <c r="G7" s="23">
        <v>27</v>
      </c>
      <c r="H7" s="24">
        <v>27</v>
      </c>
      <c r="I7" s="24">
        <f t="shared" si="0"/>
        <v>0</v>
      </c>
      <c r="J7" s="24">
        <v>1500</v>
      </c>
      <c r="K7" s="23">
        <f t="shared" si="1"/>
        <v>1800</v>
      </c>
      <c r="L7" s="36">
        <v>1</v>
      </c>
      <c r="M7" s="23"/>
      <c r="N7" s="37">
        <f t="shared" si="2"/>
        <v>48600</v>
      </c>
      <c r="O7" s="38">
        <f t="shared" si="3"/>
        <v>48600</v>
      </c>
      <c r="P7" s="38">
        <f t="shared" si="4"/>
        <v>0</v>
      </c>
      <c r="Q7" s="38">
        <f t="shared" si="5"/>
        <v>0</v>
      </c>
      <c r="R7" s="38">
        <f t="shared" si="6"/>
        <v>0</v>
      </c>
      <c r="S7" s="38">
        <f t="shared" si="7"/>
        <v>48600</v>
      </c>
      <c r="T7" s="38">
        <f t="shared" si="8"/>
        <v>48600</v>
      </c>
      <c r="U7" s="24">
        <f t="shared" si="9"/>
        <v>0</v>
      </c>
      <c r="V7" s="24">
        <v>11160</v>
      </c>
      <c r="W7" s="24"/>
    </row>
    <row r="8" s="2" customFormat="1" ht="25" customHeight="1" spans="1:23">
      <c r="A8" s="19">
        <v>3</v>
      </c>
      <c r="B8" s="20" t="s">
        <v>32</v>
      </c>
      <c r="C8" s="19" t="s">
        <v>33</v>
      </c>
      <c r="D8" s="21" t="s">
        <v>27</v>
      </c>
      <c r="E8" s="22" t="s">
        <v>34</v>
      </c>
      <c r="F8" s="22" t="s">
        <v>35</v>
      </c>
      <c r="G8" s="23">
        <v>27</v>
      </c>
      <c r="H8" s="24">
        <v>23</v>
      </c>
      <c r="I8" s="24">
        <f t="shared" si="0"/>
        <v>4</v>
      </c>
      <c r="J8" s="24">
        <v>1500</v>
      </c>
      <c r="K8" s="23">
        <f t="shared" si="1"/>
        <v>1800</v>
      </c>
      <c r="L8" s="36">
        <v>1</v>
      </c>
      <c r="M8" s="23"/>
      <c r="N8" s="37">
        <f t="shared" si="2"/>
        <v>47400</v>
      </c>
      <c r="O8" s="38">
        <f t="shared" si="3"/>
        <v>41400</v>
      </c>
      <c r="P8" s="38">
        <f t="shared" si="4"/>
        <v>6000</v>
      </c>
      <c r="Q8" s="38">
        <f t="shared" si="5"/>
        <v>0</v>
      </c>
      <c r="R8" s="38">
        <f t="shared" si="6"/>
        <v>0</v>
      </c>
      <c r="S8" s="38">
        <f t="shared" si="7"/>
        <v>47400</v>
      </c>
      <c r="T8" s="38">
        <f t="shared" si="8"/>
        <v>41400</v>
      </c>
      <c r="U8" s="24">
        <f t="shared" si="9"/>
        <v>6000</v>
      </c>
      <c r="V8" s="24">
        <v>9600</v>
      </c>
      <c r="W8" s="24"/>
    </row>
    <row r="9" s="2" customFormat="1" ht="25" customHeight="1" spans="1:23">
      <c r="A9" s="19">
        <v>4</v>
      </c>
      <c r="B9" s="20" t="s">
        <v>32</v>
      </c>
      <c r="C9" s="19" t="s">
        <v>36</v>
      </c>
      <c r="D9" s="21" t="s">
        <v>27</v>
      </c>
      <c r="E9" s="22" t="s">
        <v>34</v>
      </c>
      <c r="F9" s="22" t="s">
        <v>35</v>
      </c>
      <c r="G9" s="23">
        <v>25</v>
      </c>
      <c r="H9" s="24">
        <v>21</v>
      </c>
      <c r="I9" s="24">
        <f t="shared" si="0"/>
        <v>4</v>
      </c>
      <c r="J9" s="24">
        <v>1500</v>
      </c>
      <c r="K9" s="23">
        <f t="shared" si="1"/>
        <v>1800</v>
      </c>
      <c r="L9" s="36">
        <v>1</v>
      </c>
      <c r="M9" s="23"/>
      <c r="N9" s="37">
        <f t="shared" si="2"/>
        <v>43800</v>
      </c>
      <c r="O9" s="38">
        <f t="shared" si="3"/>
        <v>37800</v>
      </c>
      <c r="P9" s="38">
        <f t="shared" si="4"/>
        <v>6000</v>
      </c>
      <c r="Q9" s="38">
        <f t="shared" si="5"/>
        <v>0</v>
      </c>
      <c r="R9" s="38">
        <f t="shared" si="6"/>
        <v>0</v>
      </c>
      <c r="S9" s="38">
        <f t="shared" si="7"/>
        <v>43800</v>
      </c>
      <c r="T9" s="38">
        <f t="shared" si="8"/>
        <v>37800</v>
      </c>
      <c r="U9" s="24">
        <f t="shared" si="9"/>
        <v>6000</v>
      </c>
      <c r="V9" s="24">
        <v>8640</v>
      </c>
      <c r="W9" s="24"/>
    </row>
    <row r="10" s="2" customFormat="1" ht="25" customHeight="1" spans="1:23">
      <c r="A10" s="19">
        <v>5</v>
      </c>
      <c r="B10" s="20" t="s">
        <v>37</v>
      </c>
      <c r="C10" s="19" t="s">
        <v>38</v>
      </c>
      <c r="D10" s="21" t="s">
        <v>27</v>
      </c>
      <c r="E10" s="22" t="s">
        <v>39</v>
      </c>
      <c r="F10" s="22" t="s">
        <v>40</v>
      </c>
      <c r="G10" s="23">
        <v>30</v>
      </c>
      <c r="H10" s="24">
        <v>3</v>
      </c>
      <c r="I10" s="24">
        <f t="shared" si="0"/>
        <v>27</v>
      </c>
      <c r="J10" s="24">
        <v>1500</v>
      </c>
      <c r="K10" s="23">
        <f t="shared" si="1"/>
        <v>1800</v>
      </c>
      <c r="L10" s="36">
        <v>1</v>
      </c>
      <c r="M10" s="23"/>
      <c r="N10" s="37">
        <f t="shared" si="2"/>
        <v>45900</v>
      </c>
      <c r="O10" s="38">
        <f t="shared" si="3"/>
        <v>5400</v>
      </c>
      <c r="P10" s="38">
        <f t="shared" si="4"/>
        <v>40500</v>
      </c>
      <c r="Q10" s="38">
        <f t="shared" si="5"/>
        <v>0</v>
      </c>
      <c r="R10" s="38">
        <f t="shared" si="6"/>
        <v>0</v>
      </c>
      <c r="S10" s="38">
        <f t="shared" si="7"/>
        <v>45900</v>
      </c>
      <c r="T10" s="38">
        <f t="shared" si="8"/>
        <v>5400</v>
      </c>
      <c r="U10" s="24">
        <f t="shared" si="9"/>
        <v>40500</v>
      </c>
      <c r="V10" s="24">
        <v>1260</v>
      </c>
      <c r="W10" s="24"/>
    </row>
    <row r="11" s="2" customFormat="1" ht="25" customHeight="1" spans="1:23">
      <c r="A11" s="19">
        <v>6</v>
      </c>
      <c r="B11" s="20" t="s">
        <v>41</v>
      </c>
      <c r="C11" s="25" t="s">
        <v>42</v>
      </c>
      <c r="D11" s="21" t="s">
        <v>27</v>
      </c>
      <c r="E11" s="22" t="s">
        <v>39</v>
      </c>
      <c r="F11" s="22" t="s">
        <v>40</v>
      </c>
      <c r="G11" s="23">
        <v>26</v>
      </c>
      <c r="H11" s="24">
        <v>14</v>
      </c>
      <c r="I11" s="24">
        <f t="shared" si="0"/>
        <v>12</v>
      </c>
      <c r="J11" s="24">
        <v>1500</v>
      </c>
      <c r="K11" s="23">
        <f t="shared" si="1"/>
        <v>1800</v>
      </c>
      <c r="L11" s="36">
        <v>1</v>
      </c>
      <c r="M11" s="23"/>
      <c r="N11" s="37">
        <f t="shared" si="2"/>
        <v>43200</v>
      </c>
      <c r="O11" s="38">
        <f t="shared" si="3"/>
        <v>25200</v>
      </c>
      <c r="P11" s="38">
        <f t="shared" si="4"/>
        <v>18000</v>
      </c>
      <c r="Q11" s="38">
        <f t="shared" si="5"/>
        <v>0</v>
      </c>
      <c r="R11" s="38">
        <f t="shared" si="6"/>
        <v>0</v>
      </c>
      <c r="S11" s="38">
        <f t="shared" si="7"/>
        <v>43200</v>
      </c>
      <c r="T11" s="38">
        <f t="shared" si="8"/>
        <v>25200</v>
      </c>
      <c r="U11" s="24">
        <f t="shared" si="9"/>
        <v>18000</v>
      </c>
      <c r="V11" s="24">
        <v>5760</v>
      </c>
      <c r="W11" s="24"/>
    </row>
    <row r="12" s="2" customFormat="1" ht="25" customHeight="1" spans="1:23">
      <c r="A12" s="19">
        <v>7</v>
      </c>
      <c r="B12" s="20" t="s">
        <v>43</v>
      </c>
      <c r="C12" s="19" t="s">
        <v>44</v>
      </c>
      <c r="D12" s="21" t="s">
        <v>27</v>
      </c>
      <c r="E12" s="22" t="s">
        <v>45</v>
      </c>
      <c r="F12" s="22" t="s">
        <v>46</v>
      </c>
      <c r="G12" s="23">
        <v>28</v>
      </c>
      <c r="H12" s="24">
        <v>23</v>
      </c>
      <c r="I12" s="24">
        <f t="shared" si="0"/>
        <v>5</v>
      </c>
      <c r="J12" s="24">
        <v>1500</v>
      </c>
      <c r="K12" s="23">
        <f t="shared" si="1"/>
        <v>1800</v>
      </c>
      <c r="L12" s="36">
        <v>1</v>
      </c>
      <c r="M12" s="23"/>
      <c r="N12" s="37">
        <f t="shared" si="2"/>
        <v>48900</v>
      </c>
      <c r="O12" s="38">
        <f t="shared" si="3"/>
        <v>41400</v>
      </c>
      <c r="P12" s="38">
        <f t="shared" si="4"/>
        <v>7500</v>
      </c>
      <c r="Q12" s="38">
        <f t="shared" si="5"/>
        <v>0</v>
      </c>
      <c r="R12" s="38">
        <f t="shared" si="6"/>
        <v>0</v>
      </c>
      <c r="S12" s="38">
        <f t="shared" si="7"/>
        <v>48900</v>
      </c>
      <c r="T12" s="38">
        <f t="shared" si="8"/>
        <v>41400</v>
      </c>
      <c r="U12" s="24">
        <f t="shared" si="9"/>
        <v>7500</v>
      </c>
      <c r="V12" s="24">
        <v>9600</v>
      </c>
      <c r="W12" s="24"/>
    </row>
    <row r="13" s="2" customFormat="1" ht="25" customHeight="1" spans="1:23">
      <c r="A13" s="19">
        <v>8</v>
      </c>
      <c r="B13" s="20" t="s">
        <v>30</v>
      </c>
      <c r="C13" s="19" t="s">
        <v>47</v>
      </c>
      <c r="D13" s="21" t="s">
        <v>27</v>
      </c>
      <c r="E13" s="22" t="s">
        <v>48</v>
      </c>
      <c r="F13" s="22" t="s">
        <v>49</v>
      </c>
      <c r="G13" s="23">
        <v>27</v>
      </c>
      <c r="H13" s="24">
        <v>27</v>
      </c>
      <c r="I13" s="24">
        <f t="shared" si="0"/>
        <v>0</v>
      </c>
      <c r="J13" s="24">
        <v>1500</v>
      </c>
      <c r="K13" s="23">
        <f t="shared" si="1"/>
        <v>1800</v>
      </c>
      <c r="L13" s="36">
        <v>1</v>
      </c>
      <c r="M13" s="23"/>
      <c r="N13" s="37">
        <f t="shared" si="2"/>
        <v>48600</v>
      </c>
      <c r="O13" s="38">
        <f t="shared" si="3"/>
        <v>48600</v>
      </c>
      <c r="P13" s="38">
        <f t="shared" si="4"/>
        <v>0</v>
      </c>
      <c r="Q13" s="38">
        <f t="shared" si="5"/>
        <v>0</v>
      </c>
      <c r="R13" s="38">
        <f t="shared" si="6"/>
        <v>0</v>
      </c>
      <c r="S13" s="38">
        <f t="shared" si="7"/>
        <v>48600</v>
      </c>
      <c r="T13" s="38">
        <f t="shared" si="8"/>
        <v>48600</v>
      </c>
      <c r="U13" s="24">
        <f t="shared" si="9"/>
        <v>0</v>
      </c>
      <c r="V13" s="24">
        <v>11160</v>
      </c>
      <c r="W13" s="24"/>
    </row>
    <row r="14" s="2" customFormat="1" ht="25" customHeight="1" spans="1:23">
      <c r="A14" s="19">
        <v>9</v>
      </c>
      <c r="B14" s="20" t="s">
        <v>50</v>
      </c>
      <c r="C14" s="19" t="s">
        <v>51</v>
      </c>
      <c r="D14" s="21" t="s">
        <v>52</v>
      </c>
      <c r="E14" s="22" t="s">
        <v>53</v>
      </c>
      <c r="F14" s="22" t="s">
        <v>54</v>
      </c>
      <c r="G14" s="23">
        <v>29</v>
      </c>
      <c r="H14" s="24">
        <v>22</v>
      </c>
      <c r="I14" s="24">
        <f t="shared" si="0"/>
        <v>7</v>
      </c>
      <c r="J14" s="24">
        <v>1200</v>
      </c>
      <c r="K14" s="23">
        <f t="shared" si="1"/>
        <v>1440</v>
      </c>
      <c r="L14" s="36">
        <v>1</v>
      </c>
      <c r="M14" s="23"/>
      <c r="N14" s="37">
        <f t="shared" si="2"/>
        <v>40080</v>
      </c>
      <c r="O14" s="38">
        <f t="shared" si="3"/>
        <v>31680</v>
      </c>
      <c r="P14" s="38">
        <f t="shared" si="4"/>
        <v>8400</v>
      </c>
      <c r="Q14" s="38">
        <f t="shared" si="5"/>
        <v>0</v>
      </c>
      <c r="R14" s="38">
        <f t="shared" si="6"/>
        <v>0</v>
      </c>
      <c r="S14" s="38">
        <f t="shared" si="7"/>
        <v>40080</v>
      </c>
      <c r="T14" s="38">
        <f t="shared" si="8"/>
        <v>31680</v>
      </c>
      <c r="U14" s="24">
        <f t="shared" si="9"/>
        <v>8400</v>
      </c>
      <c r="V14" s="24">
        <v>9240</v>
      </c>
      <c r="W14" s="24"/>
    </row>
    <row r="15" s="2" customFormat="1" ht="25" customHeight="1" spans="1:23">
      <c r="A15" s="19">
        <v>10</v>
      </c>
      <c r="B15" s="20" t="s">
        <v>32</v>
      </c>
      <c r="C15" s="19" t="s">
        <v>55</v>
      </c>
      <c r="D15" s="21" t="s">
        <v>52</v>
      </c>
      <c r="E15" s="22" t="s">
        <v>56</v>
      </c>
      <c r="F15" s="22" t="s">
        <v>57</v>
      </c>
      <c r="G15" s="23">
        <v>29</v>
      </c>
      <c r="H15" s="24">
        <v>25</v>
      </c>
      <c r="I15" s="24">
        <v>4</v>
      </c>
      <c r="J15" s="24">
        <v>1200</v>
      </c>
      <c r="K15" s="23">
        <f t="shared" si="1"/>
        <v>1440</v>
      </c>
      <c r="L15" s="36">
        <v>1</v>
      </c>
      <c r="M15" s="23"/>
      <c r="N15" s="37">
        <f t="shared" si="2"/>
        <v>40800</v>
      </c>
      <c r="O15" s="38">
        <f t="shared" si="3"/>
        <v>36000</v>
      </c>
      <c r="P15" s="38">
        <f t="shared" si="4"/>
        <v>4800</v>
      </c>
      <c r="Q15" s="38">
        <f t="shared" si="5"/>
        <v>0</v>
      </c>
      <c r="R15" s="38">
        <f t="shared" si="6"/>
        <v>0</v>
      </c>
      <c r="S15" s="38">
        <f t="shared" si="7"/>
        <v>40800</v>
      </c>
      <c r="T15" s="38">
        <f t="shared" si="8"/>
        <v>36000</v>
      </c>
      <c r="U15" s="24">
        <f t="shared" si="9"/>
        <v>4800</v>
      </c>
      <c r="V15" s="24">
        <v>10440</v>
      </c>
      <c r="W15" s="24"/>
    </row>
    <row r="16" s="1" customFormat="1" ht="25" customHeight="1" spans="1:23">
      <c r="A16" s="26" t="s">
        <v>58</v>
      </c>
      <c r="B16" s="26"/>
      <c r="C16" s="27"/>
      <c r="D16" s="26"/>
      <c r="E16" s="26"/>
      <c r="F16" s="26"/>
      <c r="G16" s="18">
        <f t="shared" ref="G16:I16" si="10">SUM(G6:G15)</f>
        <v>275</v>
      </c>
      <c r="H16" s="18">
        <f t="shared" si="10"/>
        <v>199</v>
      </c>
      <c r="I16" s="18">
        <f t="shared" si="10"/>
        <v>76</v>
      </c>
      <c r="J16" s="39" t="s">
        <v>59</v>
      </c>
      <c r="K16" s="39" t="s">
        <v>59</v>
      </c>
      <c r="L16" s="39" t="s">
        <v>59</v>
      </c>
      <c r="M16" s="39" t="s">
        <v>59</v>
      </c>
      <c r="N16" s="18">
        <f t="shared" ref="N16:U16" si="11">SUM(N6:N15)</f>
        <v>451980</v>
      </c>
      <c r="O16" s="18">
        <f t="shared" si="11"/>
        <v>341280</v>
      </c>
      <c r="P16" s="18">
        <f t="shared" si="11"/>
        <v>110700</v>
      </c>
      <c r="Q16" s="18">
        <f t="shared" si="11"/>
        <v>0</v>
      </c>
      <c r="R16" s="18">
        <f t="shared" si="11"/>
        <v>0</v>
      </c>
      <c r="S16" s="18">
        <f t="shared" si="11"/>
        <v>451980</v>
      </c>
      <c r="T16" s="18">
        <f t="shared" si="11"/>
        <v>341280</v>
      </c>
      <c r="U16" s="18">
        <f t="shared" si="11"/>
        <v>110700</v>
      </c>
      <c r="V16" s="18">
        <v>82680</v>
      </c>
      <c r="W16" s="18"/>
    </row>
    <row r="19" spans="5:14">
      <c r="E19" s="28"/>
      <c r="F19" s="28"/>
      <c r="G19" s="28"/>
      <c r="H19" s="28"/>
      <c r="I19" s="28"/>
      <c r="J19" s="28"/>
      <c r="K19" s="28"/>
      <c r="L19" s="28"/>
      <c r="M19" s="28"/>
      <c r="N19" s="28"/>
    </row>
  </sheetData>
  <mergeCells count="21">
    <mergeCell ref="A1:W1"/>
    <mergeCell ref="A2:E2"/>
    <mergeCell ref="R2:W2"/>
    <mergeCell ref="N3:U3"/>
    <mergeCell ref="A16:B16"/>
    <mergeCell ref="E19:N19"/>
    <mergeCell ref="A3:A5"/>
    <mergeCell ref="B3:B5"/>
    <mergeCell ref="C3:C5"/>
    <mergeCell ref="D3:D5"/>
    <mergeCell ref="G3:G5"/>
    <mergeCell ref="J3:J5"/>
    <mergeCell ref="K3:K5"/>
    <mergeCell ref="L3:L5"/>
    <mergeCell ref="M3:M5"/>
    <mergeCell ref="N4:N5"/>
    <mergeCell ref="Q4:Q5"/>
    <mergeCell ref="S4:S5"/>
    <mergeCell ref="V3:V5"/>
    <mergeCell ref="W3:W5"/>
    <mergeCell ref="E3:F4"/>
  </mergeCells>
  <pageMargins left="0.161111111111111" right="0.161111111111111" top="0.409027777777778" bottom="0.409027777777778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W17"/>
  <sheetViews>
    <sheetView tabSelected="1" workbookViewId="0">
      <pane ySplit="5" topLeftCell="A6" activePane="bottomLeft" state="frozen"/>
      <selection/>
      <selection pane="bottomLeft" activeCell="O23" sqref="O23"/>
    </sheetView>
  </sheetViews>
  <sheetFormatPr defaultColWidth="9" defaultRowHeight="14.25"/>
  <cols>
    <col min="1" max="1" width="5.5" style="1" customWidth="1"/>
    <col min="2" max="2" width="11.625" style="3" customWidth="1"/>
    <col min="3" max="3" width="25.625" style="1" customWidth="1"/>
    <col min="4" max="4" width="9.625" style="1" customWidth="1"/>
    <col min="5" max="6" width="10.625" style="4" customWidth="1"/>
    <col min="7" max="7" width="6" style="1" customWidth="1"/>
    <col min="8" max="8" width="6.125" style="1" customWidth="1"/>
    <col min="9" max="9" width="6.225" style="1" customWidth="1"/>
    <col min="10" max="10" width="6.25" style="1" customWidth="1"/>
    <col min="11" max="11" width="7.75" style="1" customWidth="1"/>
    <col min="12" max="12" width="5" style="1" customWidth="1"/>
    <col min="13" max="13" width="4.875" style="1" customWidth="1"/>
    <col min="14" max="14" width="7.625" style="1" customWidth="1"/>
    <col min="15" max="16" width="8.625" style="1" customWidth="1"/>
    <col min="17" max="17" width="6.125" style="1" customWidth="1"/>
    <col min="18" max="18" width="8.625" style="1" customWidth="1"/>
    <col min="19" max="19" width="7.125" style="1" customWidth="1"/>
    <col min="20" max="21" width="8.625" style="1" customWidth="1"/>
    <col min="22" max="22" width="7.375" style="1" customWidth="1"/>
    <col min="23" max="23" width="8.25" style="1" customWidth="1"/>
    <col min="24" max="16384" width="9" style="1"/>
  </cols>
  <sheetData>
    <row r="1" s="1" customFormat="1" ht="22.5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21" customHeight="1" spans="1:23">
      <c r="A2" s="3" t="s">
        <v>1</v>
      </c>
      <c r="B2" s="3"/>
      <c r="C2" s="3"/>
      <c r="D2" s="3"/>
      <c r="E2" s="3"/>
      <c r="F2" s="3"/>
      <c r="O2" s="29"/>
      <c r="P2" s="29"/>
      <c r="Q2" s="29"/>
      <c r="R2" s="40" t="s">
        <v>60</v>
      </c>
      <c r="S2" s="40"/>
      <c r="T2" s="40"/>
      <c r="U2" s="40"/>
      <c r="V2" s="40"/>
      <c r="W2" s="40"/>
    </row>
    <row r="3" s="2" customFormat="1" ht="14" customHeight="1" spans="1:23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9" t="s">
        <v>8</v>
      </c>
      <c r="H3" s="10"/>
      <c r="I3" s="30"/>
      <c r="J3" s="18" t="s">
        <v>9</v>
      </c>
      <c r="K3" s="30" t="s">
        <v>10</v>
      </c>
      <c r="L3" s="30" t="s">
        <v>11</v>
      </c>
      <c r="M3" s="31" t="s">
        <v>12</v>
      </c>
      <c r="N3" s="18" t="s">
        <v>13</v>
      </c>
      <c r="O3" s="18"/>
      <c r="P3" s="18"/>
      <c r="Q3" s="18"/>
      <c r="R3" s="18"/>
      <c r="S3" s="18"/>
      <c r="T3" s="18"/>
      <c r="U3" s="18"/>
      <c r="V3" s="6" t="s">
        <v>14</v>
      </c>
      <c r="W3" s="18" t="s">
        <v>15</v>
      </c>
    </row>
    <row r="4" s="2" customFormat="1" ht="15" customHeight="1" spans="1:23">
      <c r="A4" s="11"/>
      <c r="B4" s="11"/>
      <c r="C4" s="11"/>
      <c r="D4" s="11"/>
      <c r="E4" s="12"/>
      <c r="F4" s="13"/>
      <c r="G4" s="9"/>
      <c r="H4" s="14"/>
      <c r="I4" s="32"/>
      <c r="J4" s="18"/>
      <c r="K4" s="33"/>
      <c r="L4" s="33"/>
      <c r="M4" s="31"/>
      <c r="N4" s="34" t="s">
        <v>16</v>
      </c>
      <c r="O4" s="13"/>
      <c r="P4" s="32"/>
      <c r="Q4" s="2" t="s">
        <v>17</v>
      </c>
      <c r="R4" s="32"/>
      <c r="S4" s="34" t="s">
        <v>18</v>
      </c>
      <c r="T4" s="13"/>
      <c r="U4" s="41"/>
      <c r="V4" s="11"/>
      <c r="W4" s="18"/>
    </row>
    <row r="5" s="2" customFormat="1" ht="50" customHeight="1" spans="1:23">
      <c r="A5" s="15"/>
      <c r="B5" s="15"/>
      <c r="C5" s="15"/>
      <c r="D5" s="15"/>
      <c r="E5" s="16" t="s">
        <v>19</v>
      </c>
      <c r="F5" s="17" t="s">
        <v>20</v>
      </c>
      <c r="G5" s="9"/>
      <c r="H5" s="18" t="s">
        <v>21</v>
      </c>
      <c r="I5" s="18" t="s">
        <v>22</v>
      </c>
      <c r="J5" s="18"/>
      <c r="K5" s="32"/>
      <c r="L5" s="32"/>
      <c r="M5" s="31"/>
      <c r="N5" s="35"/>
      <c r="O5" s="18" t="s">
        <v>23</v>
      </c>
      <c r="P5" s="15" t="s">
        <v>24</v>
      </c>
      <c r="Q5" s="42"/>
      <c r="R5" s="18" t="s">
        <v>23</v>
      </c>
      <c r="S5" s="42"/>
      <c r="T5" s="9" t="s">
        <v>23</v>
      </c>
      <c r="U5" s="18" t="s">
        <v>24</v>
      </c>
      <c r="V5" s="15"/>
      <c r="W5" s="18"/>
    </row>
    <row r="6" s="2" customFormat="1" ht="25" customHeight="1" spans="1:23">
      <c r="A6" s="19">
        <v>1</v>
      </c>
      <c r="B6" s="20" t="s">
        <v>61</v>
      </c>
      <c r="C6" s="19" t="s">
        <v>62</v>
      </c>
      <c r="D6" s="21" t="s">
        <v>27</v>
      </c>
      <c r="E6" s="22" t="s">
        <v>34</v>
      </c>
      <c r="F6" s="22" t="s">
        <v>35</v>
      </c>
      <c r="G6" s="23">
        <v>26</v>
      </c>
      <c r="H6" s="24">
        <v>25</v>
      </c>
      <c r="I6" s="24">
        <f t="shared" ref="I6:I13" si="0">G6-H6</f>
        <v>1</v>
      </c>
      <c r="J6" s="24">
        <v>1500</v>
      </c>
      <c r="K6" s="23">
        <f t="shared" ref="K6:K13" si="1">J6*1.2</f>
        <v>1800</v>
      </c>
      <c r="L6" s="36">
        <v>1</v>
      </c>
      <c r="M6" s="23"/>
      <c r="N6" s="37">
        <f t="shared" ref="N6:N13" si="2">O6+P6</f>
        <v>46500</v>
      </c>
      <c r="O6" s="38">
        <f t="shared" ref="O6:O13" si="3">H6*K6*L6</f>
        <v>45000</v>
      </c>
      <c r="P6" s="38">
        <f t="shared" ref="P6:P13" si="4">I6*J6*L6</f>
        <v>1500</v>
      </c>
      <c r="Q6" s="38">
        <f t="shared" ref="Q6:Q13" si="5">G6*M6</f>
        <v>0</v>
      </c>
      <c r="R6" s="38">
        <f t="shared" ref="R6:R13" si="6">H6*M6</f>
        <v>0</v>
      </c>
      <c r="S6" s="38">
        <f t="shared" ref="S6:S13" si="7">N6+Q6</f>
        <v>46500</v>
      </c>
      <c r="T6" s="38">
        <f t="shared" ref="T6:T13" si="8">O6+R6</f>
        <v>45000</v>
      </c>
      <c r="U6" s="24">
        <f t="shared" ref="U6:U13" si="9">S6-T6</f>
        <v>1500</v>
      </c>
      <c r="V6" s="24">
        <v>10140</v>
      </c>
      <c r="W6" s="24"/>
    </row>
    <row r="7" s="2" customFormat="1" ht="25" customHeight="1" spans="1:23">
      <c r="A7" s="19">
        <v>2</v>
      </c>
      <c r="B7" s="20" t="s">
        <v>63</v>
      </c>
      <c r="C7" s="19" t="s">
        <v>64</v>
      </c>
      <c r="D7" s="21" t="s">
        <v>52</v>
      </c>
      <c r="E7" s="22" t="s">
        <v>34</v>
      </c>
      <c r="F7" s="22" t="s">
        <v>35</v>
      </c>
      <c r="G7" s="23">
        <v>25</v>
      </c>
      <c r="H7" s="24">
        <v>21</v>
      </c>
      <c r="I7" s="24">
        <f t="shared" si="0"/>
        <v>4</v>
      </c>
      <c r="J7" s="24">
        <v>1200</v>
      </c>
      <c r="K7" s="23">
        <f t="shared" si="1"/>
        <v>1440</v>
      </c>
      <c r="L7" s="36">
        <v>1</v>
      </c>
      <c r="M7" s="23"/>
      <c r="N7" s="37">
        <f t="shared" si="2"/>
        <v>35040</v>
      </c>
      <c r="O7" s="38">
        <f t="shared" si="3"/>
        <v>30240</v>
      </c>
      <c r="P7" s="38">
        <f t="shared" si="4"/>
        <v>4800</v>
      </c>
      <c r="Q7" s="38">
        <f t="shared" si="5"/>
        <v>0</v>
      </c>
      <c r="R7" s="38">
        <f t="shared" si="6"/>
        <v>0</v>
      </c>
      <c r="S7" s="38">
        <f t="shared" si="7"/>
        <v>35040</v>
      </c>
      <c r="T7" s="38">
        <f t="shared" si="8"/>
        <v>30240</v>
      </c>
      <c r="U7" s="24">
        <f t="shared" si="9"/>
        <v>4800</v>
      </c>
      <c r="V7" s="24">
        <v>8820</v>
      </c>
      <c r="W7" s="24"/>
    </row>
    <row r="8" s="2" customFormat="1" ht="25" customHeight="1" spans="1:23">
      <c r="A8" s="19">
        <v>3</v>
      </c>
      <c r="B8" s="20" t="s">
        <v>65</v>
      </c>
      <c r="C8" s="19" t="s">
        <v>66</v>
      </c>
      <c r="D8" s="21" t="s">
        <v>67</v>
      </c>
      <c r="E8" s="22" t="s">
        <v>68</v>
      </c>
      <c r="F8" s="22" t="s">
        <v>48</v>
      </c>
      <c r="G8" s="23">
        <v>24</v>
      </c>
      <c r="H8" s="24">
        <v>24</v>
      </c>
      <c r="I8" s="24">
        <f t="shared" si="0"/>
        <v>0</v>
      </c>
      <c r="J8" s="24">
        <v>1500</v>
      </c>
      <c r="K8" s="23">
        <f t="shared" si="1"/>
        <v>1800</v>
      </c>
      <c r="L8" s="36">
        <v>1</v>
      </c>
      <c r="M8" s="23"/>
      <c r="N8" s="37">
        <f t="shared" si="2"/>
        <v>43200</v>
      </c>
      <c r="O8" s="38">
        <f t="shared" si="3"/>
        <v>43200</v>
      </c>
      <c r="P8" s="38">
        <f t="shared" si="4"/>
        <v>0</v>
      </c>
      <c r="Q8" s="38">
        <f t="shared" si="5"/>
        <v>0</v>
      </c>
      <c r="R8" s="38">
        <f t="shared" si="6"/>
        <v>0</v>
      </c>
      <c r="S8" s="38">
        <f t="shared" si="7"/>
        <v>43200</v>
      </c>
      <c r="T8" s="38">
        <f t="shared" si="8"/>
        <v>43200</v>
      </c>
      <c r="U8" s="24">
        <f t="shared" si="9"/>
        <v>0</v>
      </c>
      <c r="V8" s="24">
        <v>9960</v>
      </c>
      <c r="W8" s="24"/>
    </row>
    <row r="9" s="2" customFormat="1" ht="25" customHeight="1" spans="1:23">
      <c r="A9" s="19">
        <v>4</v>
      </c>
      <c r="B9" s="20" t="s">
        <v>65</v>
      </c>
      <c r="C9" s="19" t="s">
        <v>69</v>
      </c>
      <c r="D9" s="21" t="s">
        <v>67</v>
      </c>
      <c r="E9" s="22" t="s">
        <v>70</v>
      </c>
      <c r="F9" s="22" t="s">
        <v>53</v>
      </c>
      <c r="G9" s="23">
        <v>26</v>
      </c>
      <c r="H9" s="24">
        <v>26</v>
      </c>
      <c r="I9" s="24">
        <f t="shared" si="0"/>
        <v>0</v>
      </c>
      <c r="J9" s="24">
        <v>1500</v>
      </c>
      <c r="K9" s="23">
        <f t="shared" si="1"/>
        <v>1800</v>
      </c>
      <c r="L9" s="36">
        <v>1</v>
      </c>
      <c r="M9" s="23"/>
      <c r="N9" s="37">
        <f t="shared" si="2"/>
        <v>46800</v>
      </c>
      <c r="O9" s="38">
        <f t="shared" si="3"/>
        <v>46800</v>
      </c>
      <c r="P9" s="38">
        <f t="shared" si="4"/>
        <v>0</v>
      </c>
      <c r="Q9" s="38">
        <f t="shared" si="5"/>
        <v>0</v>
      </c>
      <c r="R9" s="38">
        <f t="shared" si="6"/>
        <v>0</v>
      </c>
      <c r="S9" s="38">
        <f t="shared" si="7"/>
        <v>46800</v>
      </c>
      <c r="T9" s="38">
        <f t="shared" si="8"/>
        <v>46800</v>
      </c>
      <c r="U9" s="24">
        <f t="shared" si="9"/>
        <v>0</v>
      </c>
      <c r="V9" s="24">
        <v>10740</v>
      </c>
      <c r="W9" s="24"/>
    </row>
    <row r="10" s="2" customFormat="1" ht="25" customHeight="1" spans="1:23">
      <c r="A10" s="19">
        <v>5</v>
      </c>
      <c r="B10" s="20" t="s">
        <v>65</v>
      </c>
      <c r="C10" s="19" t="s">
        <v>71</v>
      </c>
      <c r="D10" s="21" t="s">
        <v>52</v>
      </c>
      <c r="E10" s="22" t="s">
        <v>40</v>
      </c>
      <c r="F10" s="22" t="s">
        <v>72</v>
      </c>
      <c r="G10" s="23">
        <v>26</v>
      </c>
      <c r="H10" s="24">
        <v>26</v>
      </c>
      <c r="I10" s="24">
        <f t="shared" si="0"/>
        <v>0</v>
      </c>
      <c r="J10" s="24">
        <v>1200</v>
      </c>
      <c r="K10" s="23">
        <f t="shared" si="1"/>
        <v>1440</v>
      </c>
      <c r="L10" s="36">
        <v>1</v>
      </c>
      <c r="M10" s="23"/>
      <c r="N10" s="37">
        <f t="shared" si="2"/>
        <v>37440</v>
      </c>
      <c r="O10" s="38">
        <f t="shared" si="3"/>
        <v>37440</v>
      </c>
      <c r="P10" s="38">
        <f t="shared" si="4"/>
        <v>0</v>
      </c>
      <c r="Q10" s="38">
        <f t="shared" si="5"/>
        <v>0</v>
      </c>
      <c r="R10" s="38">
        <f t="shared" si="6"/>
        <v>0</v>
      </c>
      <c r="S10" s="38">
        <f t="shared" si="7"/>
        <v>37440</v>
      </c>
      <c r="T10" s="38">
        <f t="shared" si="8"/>
        <v>37440</v>
      </c>
      <c r="U10" s="24">
        <f t="shared" si="9"/>
        <v>0</v>
      </c>
      <c r="V10" s="24">
        <v>10800</v>
      </c>
      <c r="W10" s="24"/>
    </row>
    <row r="11" s="2" customFormat="1" ht="25" customHeight="1" spans="1:23">
      <c r="A11" s="19">
        <v>6</v>
      </c>
      <c r="B11" s="20" t="s">
        <v>65</v>
      </c>
      <c r="C11" s="25" t="s">
        <v>73</v>
      </c>
      <c r="D11" s="21" t="s">
        <v>27</v>
      </c>
      <c r="E11" s="22" t="s">
        <v>45</v>
      </c>
      <c r="F11" s="22" t="s">
        <v>46</v>
      </c>
      <c r="G11" s="23">
        <v>23</v>
      </c>
      <c r="H11" s="24">
        <v>23</v>
      </c>
      <c r="I11" s="24">
        <f t="shared" si="0"/>
        <v>0</v>
      </c>
      <c r="J11" s="24">
        <v>1500</v>
      </c>
      <c r="K11" s="23">
        <f t="shared" si="1"/>
        <v>1800</v>
      </c>
      <c r="L11" s="36">
        <v>1</v>
      </c>
      <c r="M11" s="23"/>
      <c r="N11" s="37">
        <f t="shared" si="2"/>
        <v>41400</v>
      </c>
      <c r="O11" s="38">
        <f t="shared" si="3"/>
        <v>41400</v>
      </c>
      <c r="P11" s="38">
        <f t="shared" si="4"/>
        <v>0</v>
      </c>
      <c r="Q11" s="38">
        <f t="shared" si="5"/>
        <v>0</v>
      </c>
      <c r="R11" s="38">
        <f t="shared" si="6"/>
        <v>0</v>
      </c>
      <c r="S11" s="38">
        <f t="shared" si="7"/>
        <v>41400</v>
      </c>
      <c r="T11" s="38">
        <f t="shared" si="8"/>
        <v>41400</v>
      </c>
      <c r="U11" s="24">
        <f t="shared" si="9"/>
        <v>0</v>
      </c>
      <c r="V11" s="24">
        <v>9600</v>
      </c>
      <c r="W11" s="24"/>
    </row>
    <row r="12" s="2" customFormat="1" ht="25" customHeight="1" spans="1:23">
      <c r="A12" s="19">
        <v>7</v>
      </c>
      <c r="B12" s="20" t="s">
        <v>74</v>
      </c>
      <c r="C12" s="19" t="s">
        <v>75</v>
      </c>
      <c r="D12" s="21" t="s">
        <v>67</v>
      </c>
      <c r="E12" s="22" t="s">
        <v>76</v>
      </c>
      <c r="F12" s="22" t="s">
        <v>77</v>
      </c>
      <c r="G12" s="23">
        <v>29</v>
      </c>
      <c r="H12" s="24">
        <v>29</v>
      </c>
      <c r="I12" s="24">
        <f t="shared" si="0"/>
        <v>0</v>
      </c>
      <c r="J12" s="24">
        <v>1500</v>
      </c>
      <c r="K12" s="23">
        <f t="shared" si="1"/>
        <v>1800</v>
      </c>
      <c r="L12" s="36">
        <v>1</v>
      </c>
      <c r="M12" s="23"/>
      <c r="N12" s="37">
        <f t="shared" si="2"/>
        <v>52200</v>
      </c>
      <c r="O12" s="38">
        <f t="shared" si="3"/>
        <v>52200</v>
      </c>
      <c r="P12" s="38">
        <f t="shared" si="4"/>
        <v>0</v>
      </c>
      <c r="Q12" s="38">
        <f t="shared" si="5"/>
        <v>0</v>
      </c>
      <c r="R12" s="38">
        <f t="shared" si="6"/>
        <v>0</v>
      </c>
      <c r="S12" s="38">
        <f t="shared" si="7"/>
        <v>52200</v>
      </c>
      <c r="T12" s="38">
        <f t="shared" si="8"/>
        <v>52200</v>
      </c>
      <c r="U12" s="24">
        <f t="shared" si="9"/>
        <v>0</v>
      </c>
      <c r="V12" s="24">
        <v>12060</v>
      </c>
      <c r="W12" s="24"/>
    </row>
    <row r="13" s="2" customFormat="1" ht="25" customHeight="1" spans="1:23">
      <c r="A13" s="19">
        <v>8</v>
      </c>
      <c r="B13" s="20" t="s">
        <v>65</v>
      </c>
      <c r="C13" s="19" t="s">
        <v>78</v>
      </c>
      <c r="D13" s="21" t="s">
        <v>27</v>
      </c>
      <c r="E13" s="22" t="s">
        <v>56</v>
      </c>
      <c r="F13" s="22" t="s">
        <v>57</v>
      </c>
      <c r="G13" s="23">
        <v>27</v>
      </c>
      <c r="H13" s="24">
        <v>27</v>
      </c>
      <c r="I13" s="24">
        <f t="shared" si="0"/>
        <v>0</v>
      </c>
      <c r="J13" s="24">
        <v>1500</v>
      </c>
      <c r="K13" s="23">
        <f t="shared" si="1"/>
        <v>1800</v>
      </c>
      <c r="L13" s="36">
        <v>1</v>
      </c>
      <c r="M13" s="23"/>
      <c r="N13" s="37">
        <f t="shared" si="2"/>
        <v>48600</v>
      </c>
      <c r="O13" s="38">
        <f t="shared" si="3"/>
        <v>48600</v>
      </c>
      <c r="P13" s="38">
        <f t="shared" si="4"/>
        <v>0</v>
      </c>
      <c r="Q13" s="38">
        <f t="shared" si="5"/>
        <v>0</v>
      </c>
      <c r="R13" s="38">
        <f t="shared" si="6"/>
        <v>0</v>
      </c>
      <c r="S13" s="38">
        <f t="shared" si="7"/>
        <v>48600</v>
      </c>
      <c r="T13" s="38">
        <f t="shared" si="8"/>
        <v>48600</v>
      </c>
      <c r="U13" s="24">
        <f t="shared" si="9"/>
        <v>0</v>
      </c>
      <c r="V13" s="24">
        <v>11160</v>
      </c>
      <c r="W13" s="24"/>
    </row>
    <row r="14" s="1" customFormat="1" ht="25" customHeight="1" spans="1:23">
      <c r="A14" s="26" t="s">
        <v>58</v>
      </c>
      <c r="B14" s="26"/>
      <c r="C14" s="27"/>
      <c r="D14" s="26"/>
      <c r="E14" s="26"/>
      <c r="F14" s="26"/>
      <c r="G14" s="18">
        <f t="shared" ref="G14:I14" si="10">SUM(G6:G13)</f>
        <v>206</v>
      </c>
      <c r="H14" s="18">
        <f t="shared" si="10"/>
        <v>201</v>
      </c>
      <c r="I14" s="18">
        <f t="shared" si="10"/>
        <v>5</v>
      </c>
      <c r="J14" s="39" t="s">
        <v>59</v>
      </c>
      <c r="K14" s="39" t="s">
        <v>59</v>
      </c>
      <c r="L14" s="39" t="s">
        <v>59</v>
      </c>
      <c r="M14" s="39" t="s">
        <v>59</v>
      </c>
      <c r="N14" s="18">
        <f t="shared" ref="N14:U14" si="11">SUM(N6:N13)</f>
        <v>351180</v>
      </c>
      <c r="O14" s="18">
        <f t="shared" si="11"/>
        <v>344880</v>
      </c>
      <c r="P14" s="18">
        <f t="shared" si="11"/>
        <v>6300</v>
      </c>
      <c r="Q14" s="18">
        <f t="shared" si="11"/>
        <v>0</v>
      </c>
      <c r="R14" s="18">
        <f t="shared" si="11"/>
        <v>0</v>
      </c>
      <c r="S14" s="18">
        <f t="shared" si="11"/>
        <v>351180</v>
      </c>
      <c r="T14" s="18">
        <f t="shared" si="11"/>
        <v>344880</v>
      </c>
      <c r="U14" s="18">
        <f t="shared" si="11"/>
        <v>6300</v>
      </c>
      <c r="V14" s="18">
        <v>83280</v>
      </c>
      <c r="W14" s="18"/>
    </row>
    <row r="17" spans="5:14">
      <c r="E17" s="28"/>
      <c r="F17" s="28"/>
      <c r="G17" s="28"/>
      <c r="H17" s="28"/>
      <c r="I17" s="28"/>
      <c r="J17" s="28"/>
      <c r="K17" s="28"/>
      <c r="L17" s="28"/>
      <c r="M17" s="28"/>
      <c r="N17" s="28"/>
    </row>
  </sheetData>
  <mergeCells count="21">
    <mergeCell ref="A1:W1"/>
    <mergeCell ref="A2:E2"/>
    <mergeCell ref="R2:W2"/>
    <mergeCell ref="N3:U3"/>
    <mergeCell ref="A14:B14"/>
    <mergeCell ref="E17:N17"/>
    <mergeCell ref="A3:A5"/>
    <mergeCell ref="B3:B5"/>
    <mergeCell ref="C3:C5"/>
    <mergeCell ref="D3:D5"/>
    <mergeCell ref="G3:G5"/>
    <mergeCell ref="J3:J5"/>
    <mergeCell ref="K3:K5"/>
    <mergeCell ref="L3:L5"/>
    <mergeCell ref="M3:M5"/>
    <mergeCell ref="N4:N5"/>
    <mergeCell ref="Q4:Q5"/>
    <mergeCell ref="S4:S5"/>
    <mergeCell ref="V3:V5"/>
    <mergeCell ref="W3:W5"/>
    <mergeCell ref="E3:F4"/>
  </mergeCells>
  <pageMargins left="0.161111111111111" right="0.161111111111111" top="0.409027777777778" bottom="0.409027777777778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青年</vt:lpstr>
      <vt:lpstr>新榜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凭栏听雨</cp:lastModifiedBy>
  <dcterms:created xsi:type="dcterms:W3CDTF">2024-09-04T01:36:00Z</dcterms:created>
  <dcterms:modified xsi:type="dcterms:W3CDTF">2024-09-09T01:39:12Z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78971292830C462EA1DBA1626645DD2C_11</vt:lpwstr>
  </property>
  <property fmtid="{D5CDD505-2E9C-101B-9397-08002B2CF9AE}" pid="3" name="KSOProductBuildVer">
    <vt:lpwstr>2052-12.1.0.17857</vt:lpwstr>
  </property>
</Properties>
</file>